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 activeTab="1"/>
  </bookViews>
  <sheets>
    <sheet name="Прил 8,9 за 2019 кул " sheetId="3" r:id="rId1"/>
    <sheet name="Прил 10 за 2019 кул" sheetId="4" r:id="rId2"/>
  </sheets>
  <externalReferences>
    <externalReference r:id="rId3"/>
  </externalReferences>
  <definedNames>
    <definedName name="_xlnm.Print_Area" localSheetId="1">'Прил 10 за 2019 кул'!$A$2:$G$38,'Прил 10 за 2019 кул'!#REF!,'Прил 10 за 2019 кул'!$A$39:$G$62</definedName>
    <definedName name="_xlnm.Print_Area" localSheetId="0">'Прил 8,9 за 2019 кул '!$A$1:$N$23</definedName>
  </definedNames>
  <calcPr calcId="145621"/>
</workbook>
</file>

<file path=xl/calcChain.xml><?xml version="1.0" encoding="utf-8"?>
<calcChain xmlns="http://schemas.openxmlformats.org/spreadsheetml/2006/main">
  <c r="F54" i="4" l="1"/>
  <c r="G54" i="4" s="1"/>
  <c r="E54" i="4"/>
  <c r="F51" i="4"/>
  <c r="F52" i="4" s="1"/>
  <c r="G52" i="4" s="1"/>
  <c r="E51" i="4"/>
  <c r="E52" i="4" s="1"/>
  <c r="F42" i="4"/>
  <c r="G42" i="4" s="1"/>
  <c r="E42" i="4"/>
  <c r="F39" i="4"/>
  <c r="F40" i="4" s="1"/>
  <c r="G40" i="4" s="1"/>
  <c r="E39" i="4"/>
  <c r="E40" i="4" s="1"/>
  <c r="N19" i="3"/>
  <c r="G19" i="3"/>
  <c r="M18" i="3"/>
  <c r="L18" i="3"/>
  <c r="N21" i="3"/>
  <c r="G21" i="3"/>
  <c r="M20" i="3"/>
  <c r="L20" i="3"/>
  <c r="N20" i="3" s="1"/>
  <c r="F30" i="4"/>
  <c r="E30" i="4"/>
  <c r="G30" i="4" s="1"/>
  <c r="F27" i="4"/>
  <c r="F28" i="4" s="1"/>
  <c r="G21" i="4"/>
  <c r="F20" i="4"/>
  <c r="E20" i="4"/>
  <c r="G20" i="4" s="1"/>
  <c r="F18" i="4"/>
  <c r="E17" i="4"/>
  <c r="F16" i="4"/>
  <c r="E16" i="4"/>
  <c r="F13" i="4"/>
  <c r="E13" i="4"/>
  <c r="F12" i="4"/>
  <c r="E12" i="4"/>
  <c r="F11" i="4"/>
  <c r="E11" i="4"/>
  <c r="F10" i="4"/>
  <c r="E10" i="4"/>
  <c r="G10" i="4" s="1"/>
  <c r="F9" i="4"/>
  <c r="E9" i="4"/>
  <c r="N17" i="3"/>
  <c r="G17" i="3"/>
  <c r="M16" i="3"/>
  <c r="L16" i="3"/>
  <c r="N15" i="3"/>
  <c r="G15" i="3"/>
  <c r="N13" i="3"/>
  <c r="M11" i="3"/>
  <c r="M9" i="3" s="1"/>
  <c r="L11" i="3"/>
  <c r="N11" i="3" l="1"/>
  <c r="F8" i="4"/>
  <c r="G11" i="4"/>
  <c r="F17" i="4"/>
  <c r="G17" i="4" s="1"/>
  <c r="E27" i="4"/>
  <c r="G51" i="4"/>
  <c r="G39" i="4"/>
  <c r="L9" i="3"/>
  <c r="N9" i="3" s="1"/>
  <c r="N18" i="3"/>
  <c r="N16" i="3"/>
  <c r="F7" i="4"/>
  <c r="E18" i="4"/>
  <c r="E8" i="4" s="1"/>
  <c r="G8" i="4" s="1"/>
  <c r="E28" i="4"/>
  <c r="G28" i="4" s="1"/>
  <c r="G27" i="4" l="1"/>
  <c r="E7" i="4"/>
  <c r="G7" i="4" s="1"/>
  <c r="G18" i="4"/>
</calcChain>
</file>

<file path=xl/sharedStrings.xml><?xml version="1.0" encoding="utf-8"?>
<sst xmlns="http://schemas.openxmlformats.org/spreadsheetml/2006/main" count="176" uniqueCount="80">
  <si>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</si>
  <si>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</si>
  <si>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</si>
  <si>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</si>
  <si>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</si>
  <si>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</si>
  <si>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</si>
  <si>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</si>
  <si>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Направление расходов</t>
  </si>
  <si>
    <t>ГРБС</t>
  </si>
  <si>
    <t>Рз</t>
  </si>
  <si>
    <t>Пр</t>
  </si>
  <si>
    <t>ВР</t>
  </si>
  <si>
    <t>Всего</t>
  </si>
  <si>
    <t>00 </t>
  </si>
  <si>
    <t>0000000000 </t>
  </si>
  <si>
    <t>000 </t>
  </si>
  <si>
    <t>ЦС</t>
  </si>
  <si>
    <t>Наименование муниципальной программы, подпрограммы</t>
  </si>
  <si>
    <t>Источник финансирования</t>
  </si>
  <si>
    <t> 0</t>
  </si>
  <si>
    <t>бюджет муниципального района образования</t>
  </si>
  <si>
    <t>в том числе:</t>
  </si>
  <si>
    <t>собственные средства бюджета муниципального образования</t>
  </si>
  <si>
    <t>субсидии из бюджета Республики Калмыкия</t>
  </si>
  <si>
    <t>субвенции из бюджета Республики Калмыкия</t>
  </si>
  <si>
    <t>иные межбюджетные трансферты из бюджета Республики Калмыкия, имеющие целевое назначение</t>
  </si>
  <si>
    <t>средства бюджета Республики Калмыкия, планируемые к привлечению</t>
  </si>
  <si>
    <t>иные источники</t>
  </si>
  <si>
    <t>бюджет муниципального образования</t>
  </si>
  <si>
    <t>00</t>
  </si>
  <si>
    <t>00000</t>
  </si>
  <si>
    <t>01</t>
  </si>
  <si>
    <t>02</t>
  </si>
  <si>
    <t>04</t>
  </si>
  <si>
    <t>0000000000</t>
  </si>
  <si>
    <t>000</t>
  </si>
  <si>
    <t>2</t>
  </si>
  <si>
    <t>Управление образования, культуры, спорта и молодежной политики АМРМО РК</t>
  </si>
  <si>
    <t>План на отчетный год</t>
  </si>
  <si>
    <t>кассовое исполнение на конец отчетного периода</t>
  </si>
  <si>
    <t>к плану на отчетный год</t>
  </si>
  <si>
    <t>Оценка расходов на отчетный год, согласно муниципальной программе, тыс.руб.</t>
  </si>
  <si>
    <t>Фактические расходы на отчетную дату, тыс. руб.</t>
  </si>
  <si>
    <t>Отношение фактических расходов к оценке расходов, %</t>
  </si>
  <si>
    <t>Кассовые расходы,%</t>
  </si>
  <si>
    <t>Муниципальная программа МРМО РК «Развитие культуры» на 2018-2022 годы</t>
  </si>
  <si>
    <t>Подпрограмма 1. «Развитие библиотечного дела»</t>
  </si>
  <si>
    <t>08</t>
  </si>
  <si>
    <t>05010</t>
  </si>
  <si>
    <t>Организация библиотечного обслуживания населения, комплектование и обеспечение сохранности библиотечных фондов библиотек;</t>
  </si>
  <si>
    <t>3210105010</t>
  </si>
  <si>
    <t>L5192</t>
  </si>
  <si>
    <t>Подключение муниципальных общедоступных библиотек и государственных центральных библиотек в субъектах РФ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</si>
  <si>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31201L5192</t>
  </si>
  <si>
    <t>4</t>
  </si>
  <si>
    <t>05200</t>
  </si>
  <si>
    <t xml:space="preserve">Расходы на содержание методического кабинета культуры, бухгалтерии, групп хозяйственного обслуживания учреждений культуры </t>
  </si>
  <si>
    <t>3240205200</t>
  </si>
  <si>
    <t>2019 год</t>
  </si>
  <si>
    <t>субвенции из бюджетов поселений</t>
  </si>
  <si>
    <t>Подпрограмма «Развитие библиотечного дела»</t>
  </si>
  <si>
    <t>Подпрограмма «Обеспечивающая подпрограмма»</t>
  </si>
  <si>
    <t>2019 г</t>
  </si>
  <si>
    <t>Подпрограмма 2. «Развитие досуга и повышение качества предоставления услуг учреждений культуры»</t>
  </si>
  <si>
    <t>3220205390</t>
  </si>
  <si>
    <t>Подпрограмма 4. «Обеспечивающая подпрограмма»</t>
  </si>
  <si>
    <t>05390</t>
  </si>
  <si>
    <t>Подпрограмма 3. «Сохранение, использование и популяризация объектов культурного наследия»</t>
  </si>
  <si>
    <t>3</t>
  </si>
  <si>
    <t>13560</t>
  </si>
  <si>
    <t>Реализация мероприятий по сохранению, использованию и популяризации объектов культурного наследия</t>
  </si>
  <si>
    <t>3230113560</t>
  </si>
  <si>
    <t>Разработка ПСД СДК УТСОШ</t>
  </si>
  <si>
    <t>Подпрограмма «Развитие досуга и повышение качества предоставления услуг учреждений культуры»</t>
  </si>
  <si>
    <t>Подпрограмма «Сохранение, использование и популяризация объектов культурного наследия»</t>
  </si>
  <si>
    <t>Отчет о финансовом обеспечениимуниципальной программы Малодербетовского районного муниципального образования Республики Калмыкия «Развитие культуры в Малодербетовском районе» на 2018-2022 годы за счет средств всех источников</t>
  </si>
  <si>
    <t>Отчет о финансовом обеспечении муниципальной программы Малодербетовского районного муниципального образования Республики Калмыкия «Развитие культуры в Малодербетовском районе на 2018-2022 годы" за счет средств всех источников</t>
  </si>
  <si>
    <t>Приложение 8,9</t>
  </si>
  <si>
    <t>Приложенние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</si>
</sst>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medium">
        <color rgb="FF000000"/>
      </bottom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medium">
        <color indexed="64"/>
      </right>
      <top style="medium">
        <color rgb="FF595959"/>
      </top>
      <bottom/>
      <diagonal/>
    </border>
    <border>
      <left style="medium">
        <color rgb="FF595959"/>
      </left>
      <right style="medium">
        <color indexed="64"/>
      </right>
      <top/>
      <bottom style="medium">
        <color rgb="FF595959"/>
      </bottom>
      <diagonal/>
    </border>
    <border>
      <left style="medium">
        <color indexed="64"/>
      </left>
      <right style="medium">
        <color rgb="FF595959"/>
      </right>
      <top style="medium">
        <color rgb="FF595959"/>
      </top>
      <bottom/>
      <diagonal/>
    </border>
    <border>
      <left style="medium">
        <color indexed="64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rgb="FF595959"/>
      </left>
      <right style="medium">
        <color rgb="FF595959"/>
      </right>
      <top style="medium">
        <color rgb="FF000000"/>
      </top>
      <bottom/>
      <diagonal/>
    </border>
    <border>
      <left style="medium">
        <color rgb="FF5959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595959"/>
      </right>
      <top style="medium">
        <color indexed="64"/>
      </top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95959"/>
      </right>
      <top style="medium">
        <color indexed="64"/>
      </top>
      <bottom/>
      <diagonal/>
    </border>
    <border>
      <left style="thin">
        <color indexed="64"/>
      </left>
      <right style="medium">
        <color rgb="FF595959"/>
      </right>
      <top/>
      <bottom style="medium">
        <color rgb="FF000000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5959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1" fillId="4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4" fontId="2" fillId="4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4" borderId="28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" fontId="1" fillId="4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164" fontId="1" fillId="3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60;&#1086;&#1088;&#1084;&#1077;%203%20&#1080;%204%20&#1082;%20&#1052;&#1055;%20&#1088;&#1072;&#1079;&#1074;%20&#1086;&#1073;&#1088;&#1072;&#1079;-&#1103;,%20&#1082;&#1091;&#1083;%20&#1080;%20&#1076;&#1089;%20(&#1079;&#1072;%202018)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 за 2018"/>
      <sheetName val="Форма 4 за 2018"/>
      <sheetName val="Форма 3 за 1 пол 2019 кул "/>
      <sheetName val="Форма 4 за 1 пол 2019 кул"/>
      <sheetName val="Форма 3 за 1 пол 2019 дс"/>
      <sheetName val="Форма 4 за 1 пол 2019 дс"/>
    </sheetNames>
    <sheetDataSet>
      <sheetData sheetId="0"/>
      <sheetData sheetId="1"/>
      <sheetData sheetId="2">
        <row r="13">
          <cell r="L13">
            <v>2538.9</v>
          </cell>
          <cell r="M13">
            <v>1398.3</v>
          </cell>
        </row>
        <row r="15">
          <cell r="N15">
            <v>100</v>
          </cell>
        </row>
        <row r="17">
          <cell r="L17">
            <v>222.4</v>
          </cell>
          <cell r="M17">
            <v>113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E79683C346AF5B1A323BCE79BE9EA2827D1F4CBB5BBD3391105A19F21aAsC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O21"/>
  <sheetViews>
    <sheetView view="pageBreakPreview" zoomScale="70" zoomScaleNormal="100" zoomScaleSheetLayoutView="70" workbookViewId="0">
      <pane xSplit="14" ySplit="10" topLeftCell="O11" activePane="bottomRight" state="frozen"/>
      <selection activeCell="L9" sqref="L9:L10"/>
      <selection pane="topRight" activeCell="L9" sqref="L9:L10"/>
      <selection pane="bottomLeft" activeCell="L9" sqref="L9:L10"/>
      <selection pane="bottomRight" activeCell="L15" sqref="L15:M15"/>
    </sheetView>
  </sheetViews>
  <sheetFormatPr defaultRowHeight="15" x14ac:dyDescent="0.25"/>
  <cols>
    <col min="1" max="1" width="5.85546875" customWidth="1"/>
    <col min="2" max="2" width="5.28515625" customWidth="1"/>
    <col min="3" max="3" width="6" customWidth="1"/>
    <col min="4" max="4" width="13.140625" customWidth="1"/>
    <col min="5" max="5" width="80" customWidth="1"/>
    <col min="6" max="6" width="24.85546875" customWidth="1"/>
    <col min="7" max="7" width="8.7109375" customWidth="1"/>
    <col min="8" max="9" width="6.85546875" customWidth="1"/>
    <col min="10" max="10" width="14.42578125" customWidth="1"/>
    <col min="11" max="11" width="7.85546875" customWidth="1"/>
    <col min="12" max="12" width="11.5703125" customWidth="1"/>
    <col min="13" max="13" width="16" customWidth="1"/>
    <col min="14" max="14" width="15.85546875" customWidth="1"/>
    <col min="15" max="15" width="14.7109375" customWidth="1"/>
  </cols>
  <sheetData>
    <row r="1" spans="1:15" ht="20.25" customHeight="1" x14ac:dyDescent="0.25">
      <c r="N1" t="s">
        <v>78</v>
      </c>
    </row>
    <row r="2" spans="1:15" ht="14.25" customHeight="1" x14ac:dyDescent="0.25">
      <c r="A2" s="38" t="s">
        <v>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1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ht="18" customHeight="1" x14ac:dyDescent="0.25">
      <c r="A4" s="17"/>
      <c r="B4" s="17"/>
      <c r="C4" s="17"/>
      <c r="D4" s="17"/>
      <c r="E4" s="17"/>
      <c r="F4" s="17" t="s">
        <v>59</v>
      </c>
      <c r="G4" s="17"/>
      <c r="H4" s="17"/>
      <c r="I4" s="17"/>
      <c r="J4" s="17"/>
      <c r="K4" s="17"/>
      <c r="L4" s="17"/>
      <c r="M4" s="17"/>
      <c r="N4" s="17"/>
    </row>
    <row r="5" spans="1:15" ht="15.75" thickBot="1" x14ac:dyDescent="0.3">
      <c r="A5" s="29"/>
    </row>
    <row r="6" spans="1:15" ht="33" customHeight="1" thickBot="1" x14ac:dyDescent="0.3">
      <c r="A6" s="59" t="s">
        <v>0</v>
      </c>
      <c r="B6" s="60"/>
      <c r="C6" s="60"/>
      <c r="D6" s="61"/>
      <c r="E6" s="57" t="s">
        <v>1</v>
      </c>
      <c r="F6" s="57" t="s">
        <v>2</v>
      </c>
      <c r="G6" s="59" t="s">
        <v>3</v>
      </c>
      <c r="H6" s="60"/>
      <c r="I6" s="60"/>
      <c r="J6" s="60"/>
      <c r="K6" s="61"/>
      <c r="L6" s="59" t="s">
        <v>4</v>
      </c>
      <c r="M6" s="60"/>
      <c r="N6" s="30" t="s">
        <v>45</v>
      </c>
    </row>
    <row r="7" spans="1:15" ht="35.25" customHeight="1" x14ac:dyDescent="0.25">
      <c r="A7" s="57" t="s">
        <v>5</v>
      </c>
      <c r="B7" s="57" t="s">
        <v>6</v>
      </c>
      <c r="C7" s="57" t="s">
        <v>7</v>
      </c>
      <c r="D7" s="57" t="s">
        <v>8</v>
      </c>
      <c r="E7" s="62"/>
      <c r="F7" s="62"/>
      <c r="G7" s="57" t="s">
        <v>9</v>
      </c>
      <c r="H7" s="57" t="s">
        <v>10</v>
      </c>
      <c r="I7" s="57" t="s">
        <v>11</v>
      </c>
      <c r="J7" s="57" t="s">
        <v>17</v>
      </c>
      <c r="K7" s="57" t="s">
        <v>12</v>
      </c>
      <c r="L7" s="57" t="s">
        <v>39</v>
      </c>
      <c r="M7" s="74" t="s">
        <v>40</v>
      </c>
      <c r="N7" s="72" t="s">
        <v>41</v>
      </c>
    </row>
    <row r="8" spans="1:15" ht="15.75" thickBot="1" x14ac:dyDescent="0.3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75"/>
      <c r="N8" s="73"/>
    </row>
    <row r="9" spans="1:15" ht="24.75" customHeight="1" x14ac:dyDescent="0.25">
      <c r="A9" s="53">
        <v>32</v>
      </c>
      <c r="B9" s="54">
        <v>0</v>
      </c>
      <c r="C9" s="54" t="s">
        <v>30</v>
      </c>
      <c r="D9" s="54" t="s">
        <v>31</v>
      </c>
      <c r="E9" s="55" t="s">
        <v>46</v>
      </c>
      <c r="F9" s="91" t="s">
        <v>13</v>
      </c>
      <c r="G9" s="53">
        <v>813</v>
      </c>
      <c r="H9" s="54" t="s">
        <v>14</v>
      </c>
      <c r="I9" s="54" t="s">
        <v>14</v>
      </c>
      <c r="J9" s="54" t="s">
        <v>15</v>
      </c>
      <c r="K9" s="54" t="s">
        <v>16</v>
      </c>
      <c r="L9" s="76">
        <f>L11+L16+L20</f>
        <v>2559.54</v>
      </c>
      <c r="M9" s="76">
        <f>M11+M16+M20</f>
        <v>2541.7399999999998</v>
      </c>
      <c r="N9" s="70">
        <f>M9/L9*100</f>
        <v>99.304562538581138</v>
      </c>
    </row>
    <row r="10" spans="1:15" ht="21.75" customHeight="1" thickBot="1" x14ac:dyDescent="0.3">
      <c r="A10" s="52"/>
      <c r="B10" s="44"/>
      <c r="C10" s="44"/>
      <c r="D10" s="44"/>
      <c r="E10" s="56"/>
      <c r="F10" s="92"/>
      <c r="G10" s="52"/>
      <c r="H10" s="44"/>
      <c r="I10" s="44"/>
      <c r="J10" s="44"/>
      <c r="K10" s="44"/>
      <c r="L10" s="77"/>
      <c r="M10" s="77"/>
      <c r="N10" s="71"/>
    </row>
    <row r="11" spans="1:15" ht="21.75" customHeight="1" x14ac:dyDescent="0.25">
      <c r="A11" s="47">
        <v>32</v>
      </c>
      <c r="B11" s="49">
        <v>1</v>
      </c>
      <c r="C11" s="49" t="s">
        <v>30</v>
      </c>
      <c r="D11" s="49" t="s">
        <v>31</v>
      </c>
      <c r="E11" s="64" t="s">
        <v>47</v>
      </c>
      <c r="F11" s="64" t="s">
        <v>13</v>
      </c>
      <c r="G11" s="53">
        <v>813</v>
      </c>
      <c r="H11" s="49" t="s">
        <v>48</v>
      </c>
      <c r="I11" s="49" t="s">
        <v>32</v>
      </c>
      <c r="J11" s="49" t="s">
        <v>35</v>
      </c>
      <c r="K11" s="49" t="s">
        <v>36</v>
      </c>
      <c r="L11" s="69">
        <f>L13+L15</f>
        <v>2310.2399999999998</v>
      </c>
      <c r="M11" s="69">
        <f>M13+M15</f>
        <v>2292.64</v>
      </c>
      <c r="N11" s="69">
        <f>M11/L11*100</f>
        <v>99.238174388808105</v>
      </c>
    </row>
    <row r="12" spans="1:15" ht="18" customHeight="1" thickBot="1" x14ac:dyDescent="0.3">
      <c r="A12" s="48"/>
      <c r="B12" s="41"/>
      <c r="C12" s="41"/>
      <c r="D12" s="41"/>
      <c r="E12" s="40"/>
      <c r="F12" s="40"/>
      <c r="G12" s="52"/>
      <c r="H12" s="41"/>
      <c r="I12" s="41"/>
      <c r="J12" s="41"/>
      <c r="K12" s="41"/>
      <c r="L12" s="39"/>
      <c r="M12" s="39"/>
      <c r="N12" s="42"/>
    </row>
    <row r="13" spans="1:15" ht="62.25" customHeight="1" x14ac:dyDescent="0.25">
      <c r="A13" s="63">
        <v>32</v>
      </c>
      <c r="B13" s="43">
        <v>1</v>
      </c>
      <c r="C13" s="43" t="s">
        <v>32</v>
      </c>
      <c r="D13" s="43" t="s">
        <v>49</v>
      </c>
      <c r="E13" s="67" t="s">
        <v>50</v>
      </c>
      <c r="F13" s="50" t="s">
        <v>38</v>
      </c>
      <c r="G13" s="53">
        <v>813</v>
      </c>
      <c r="H13" s="43" t="s">
        <v>48</v>
      </c>
      <c r="I13" s="43" t="s">
        <v>32</v>
      </c>
      <c r="J13" s="43" t="s">
        <v>51</v>
      </c>
      <c r="K13" s="43" t="s">
        <v>36</v>
      </c>
      <c r="L13" s="45">
        <v>2296.6999999999998</v>
      </c>
      <c r="M13" s="45">
        <v>2279.1</v>
      </c>
      <c r="N13" s="70">
        <f>M13/L13*100</f>
        <v>99.233683110549919</v>
      </c>
      <c r="O13" s="6"/>
    </row>
    <row r="14" spans="1:15" ht="31.5" customHeight="1" thickBot="1" x14ac:dyDescent="0.3">
      <c r="A14" s="65"/>
      <c r="B14" s="66"/>
      <c r="C14" s="66"/>
      <c r="D14" s="66"/>
      <c r="E14" s="68"/>
      <c r="F14" s="51"/>
      <c r="G14" s="52"/>
      <c r="H14" s="44"/>
      <c r="I14" s="44"/>
      <c r="J14" s="44"/>
      <c r="K14" s="44"/>
      <c r="L14" s="46"/>
      <c r="M14" s="46"/>
      <c r="N14" s="71"/>
    </row>
    <row r="15" spans="1:15" ht="40.5" customHeight="1" thickBot="1" x14ac:dyDescent="0.3">
      <c r="A15" s="15">
        <v>32</v>
      </c>
      <c r="B15" s="16">
        <v>1</v>
      </c>
      <c r="C15" s="16" t="s">
        <v>32</v>
      </c>
      <c r="D15" s="16" t="s">
        <v>52</v>
      </c>
      <c r="E15" s="21" t="s">
        <v>53</v>
      </c>
      <c r="F15" s="12"/>
      <c r="G15" s="13">
        <f>G13</f>
        <v>813</v>
      </c>
      <c r="H15" s="14" t="s">
        <v>48</v>
      </c>
      <c r="I15" s="14" t="s">
        <v>32</v>
      </c>
      <c r="J15" s="14" t="s">
        <v>54</v>
      </c>
      <c r="K15" s="14" t="s">
        <v>36</v>
      </c>
      <c r="L15" s="37">
        <v>13.54</v>
      </c>
      <c r="M15" s="37">
        <v>13.54</v>
      </c>
      <c r="N15" s="31">
        <f t="shared" ref="N15:N21" si="0">M15/L15*100</f>
        <v>100</v>
      </c>
      <c r="O15" s="5"/>
    </row>
    <row r="16" spans="1:15" ht="35.25" customHeight="1" thickBot="1" x14ac:dyDescent="0.3">
      <c r="A16" s="7">
        <v>32</v>
      </c>
      <c r="B16" s="8" t="s">
        <v>37</v>
      </c>
      <c r="C16" s="8" t="s">
        <v>33</v>
      </c>
      <c r="D16" s="8" t="s">
        <v>31</v>
      </c>
      <c r="E16" s="20" t="s">
        <v>64</v>
      </c>
      <c r="F16" s="9" t="s">
        <v>13</v>
      </c>
      <c r="G16" s="10">
        <v>813</v>
      </c>
      <c r="H16" s="8" t="s">
        <v>48</v>
      </c>
      <c r="I16" s="8" t="s">
        <v>34</v>
      </c>
      <c r="J16" s="8" t="s">
        <v>35</v>
      </c>
      <c r="K16" s="8" t="s">
        <v>36</v>
      </c>
      <c r="L16" s="11">
        <f>L17</f>
        <v>70</v>
      </c>
      <c r="M16" s="11">
        <f>M17</f>
        <v>70</v>
      </c>
      <c r="N16" s="11">
        <f t="shared" si="0"/>
        <v>100</v>
      </c>
    </row>
    <row r="17" spans="1:14" ht="55.5" customHeight="1" thickBot="1" x14ac:dyDescent="0.3">
      <c r="A17" s="19">
        <v>32</v>
      </c>
      <c r="B17" s="24" t="s">
        <v>37</v>
      </c>
      <c r="C17" s="24" t="s">
        <v>33</v>
      </c>
      <c r="D17" s="24" t="s">
        <v>67</v>
      </c>
      <c r="E17" s="23" t="s">
        <v>73</v>
      </c>
      <c r="F17" s="4"/>
      <c r="G17" s="19">
        <f>G16</f>
        <v>813</v>
      </c>
      <c r="H17" s="24" t="s">
        <v>48</v>
      </c>
      <c r="I17" s="24" t="s">
        <v>32</v>
      </c>
      <c r="J17" s="24" t="s">
        <v>65</v>
      </c>
      <c r="K17" s="24" t="s">
        <v>36</v>
      </c>
      <c r="L17" s="22">
        <v>70</v>
      </c>
      <c r="M17" s="22">
        <v>70</v>
      </c>
      <c r="N17" s="31">
        <f t="shared" si="0"/>
        <v>100</v>
      </c>
    </row>
    <row r="18" spans="1:14" ht="55.5" customHeight="1" thickBot="1" x14ac:dyDescent="0.3">
      <c r="A18" s="7">
        <v>32</v>
      </c>
      <c r="B18" s="8" t="s">
        <v>69</v>
      </c>
      <c r="C18" s="8" t="s">
        <v>32</v>
      </c>
      <c r="D18" s="8" t="s">
        <v>70</v>
      </c>
      <c r="E18" s="20" t="s">
        <v>68</v>
      </c>
      <c r="F18" s="9" t="s">
        <v>13</v>
      </c>
      <c r="G18" s="10">
        <v>813</v>
      </c>
      <c r="H18" s="8" t="s">
        <v>48</v>
      </c>
      <c r="I18" s="8" t="s">
        <v>34</v>
      </c>
      <c r="J18" s="8" t="s">
        <v>35</v>
      </c>
      <c r="K18" s="8" t="s">
        <v>36</v>
      </c>
      <c r="L18" s="11">
        <f>L19</f>
        <v>0</v>
      </c>
      <c r="M18" s="11">
        <f>M19</f>
        <v>0</v>
      </c>
      <c r="N18" s="11" t="e">
        <f t="shared" si="0"/>
        <v>#DIV/0!</v>
      </c>
    </row>
    <row r="19" spans="1:14" ht="55.5" customHeight="1" thickBot="1" x14ac:dyDescent="0.3">
      <c r="A19" s="19">
        <v>32</v>
      </c>
      <c r="B19" s="24" t="s">
        <v>69</v>
      </c>
      <c r="C19" s="24" t="s">
        <v>32</v>
      </c>
      <c r="D19" s="24" t="s">
        <v>70</v>
      </c>
      <c r="E19" s="23" t="s">
        <v>71</v>
      </c>
      <c r="F19" s="4"/>
      <c r="G19" s="19">
        <f>G18</f>
        <v>813</v>
      </c>
      <c r="H19" s="24" t="s">
        <v>48</v>
      </c>
      <c r="I19" s="24" t="s">
        <v>34</v>
      </c>
      <c r="J19" s="24" t="s">
        <v>72</v>
      </c>
      <c r="K19" s="24" t="s">
        <v>36</v>
      </c>
      <c r="L19" s="22"/>
      <c r="M19" s="22"/>
      <c r="N19" s="31" t="e">
        <f t="shared" si="0"/>
        <v>#DIV/0!</v>
      </c>
    </row>
    <row r="20" spans="1:14" ht="37.5" customHeight="1" thickBot="1" x14ac:dyDescent="0.3">
      <c r="A20" s="7">
        <v>32</v>
      </c>
      <c r="B20" s="8" t="s">
        <v>55</v>
      </c>
      <c r="C20" s="8" t="s">
        <v>33</v>
      </c>
      <c r="D20" s="8" t="s">
        <v>31</v>
      </c>
      <c r="E20" s="20" t="s">
        <v>66</v>
      </c>
      <c r="F20" s="9" t="s">
        <v>13</v>
      </c>
      <c r="G20" s="10">
        <v>813</v>
      </c>
      <c r="H20" s="8" t="s">
        <v>48</v>
      </c>
      <c r="I20" s="8" t="s">
        <v>34</v>
      </c>
      <c r="J20" s="8" t="s">
        <v>35</v>
      </c>
      <c r="K20" s="8" t="s">
        <v>36</v>
      </c>
      <c r="L20" s="11">
        <f>L21</f>
        <v>179.3</v>
      </c>
      <c r="M20" s="11">
        <f>M21</f>
        <v>179.1</v>
      </c>
      <c r="N20" s="11">
        <f t="shared" si="0"/>
        <v>99.888455103179012</v>
      </c>
    </row>
    <row r="21" spans="1:14" ht="48" customHeight="1" thickBot="1" x14ac:dyDescent="0.3">
      <c r="A21" s="19">
        <v>32</v>
      </c>
      <c r="B21" s="24" t="s">
        <v>55</v>
      </c>
      <c r="C21" s="24" t="s">
        <v>32</v>
      </c>
      <c r="D21" s="24" t="s">
        <v>56</v>
      </c>
      <c r="E21" s="23" t="s">
        <v>57</v>
      </c>
      <c r="F21" s="4"/>
      <c r="G21" s="19">
        <f>G20</f>
        <v>813</v>
      </c>
      <c r="H21" s="24" t="s">
        <v>48</v>
      </c>
      <c r="I21" s="24" t="s">
        <v>34</v>
      </c>
      <c r="J21" s="24" t="s">
        <v>58</v>
      </c>
      <c r="K21" s="24" t="s">
        <v>36</v>
      </c>
      <c r="L21" s="22">
        <v>179.3</v>
      </c>
      <c r="M21" s="22">
        <v>179.1</v>
      </c>
      <c r="N21" s="31">
        <f t="shared" si="0"/>
        <v>99.888455103179012</v>
      </c>
    </row>
  </sheetData>
  <mergeCells count="60">
    <mergeCell ref="L7:L8"/>
    <mergeCell ref="A2:N3"/>
    <mergeCell ref="A6:D6"/>
    <mergeCell ref="E6:E8"/>
    <mergeCell ref="F6:F8"/>
    <mergeCell ref="G6:K6"/>
    <mergeCell ref="L6:M6"/>
    <mergeCell ref="A7:A8"/>
    <mergeCell ref="B7:B8"/>
    <mergeCell ref="C7:C8"/>
    <mergeCell ref="D7:D8"/>
    <mergeCell ref="N9:N10"/>
    <mergeCell ref="M7:M8"/>
    <mergeCell ref="N7:N8"/>
    <mergeCell ref="A9:A10"/>
    <mergeCell ref="B9:B10"/>
    <mergeCell ref="C9:C10"/>
    <mergeCell ref="D9:D10"/>
    <mergeCell ref="E9:E10"/>
    <mergeCell ref="F9:F10"/>
    <mergeCell ref="G9:G10"/>
    <mergeCell ref="H9:H10"/>
    <mergeCell ref="G7:G8"/>
    <mergeCell ref="H7:H8"/>
    <mergeCell ref="I7:I8"/>
    <mergeCell ref="J7:J8"/>
    <mergeCell ref="K7:K8"/>
    <mergeCell ref="I9:I10"/>
    <mergeCell ref="J9:J10"/>
    <mergeCell ref="K9:K10"/>
    <mergeCell ref="L9:L10"/>
    <mergeCell ref="M9:M10"/>
    <mergeCell ref="L11:L12"/>
    <mergeCell ref="A11:A12"/>
    <mergeCell ref="B11:B12"/>
    <mergeCell ref="C11:C12"/>
    <mergeCell ref="D11:D12"/>
    <mergeCell ref="E11:E12"/>
    <mergeCell ref="F11:F12"/>
    <mergeCell ref="N13:N14"/>
    <mergeCell ref="M11:M12"/>
    <mergeCell ref="N11:N12"/>
    <mergeCell ref="A13:A14"/>
    <mergeCell ref="B13:B14"/>
    <mergeCell ref="C13:C14"/>
    <mergeCell ref="D13:D14"/>
    <mergeCell ref="E13:E14"/>
    <mergeCell ref="F13:F14"/>
    <mergeCell ref="G13:G14"/>
    <mergeCell ref="H13:H14"/>
    <mergeCell ref="G11:G12"/>
    <mergeCell ref="H11:H12"/>
    <mergeCell ref="I11:I12"/>
    <mergeCell ref="J11:J12"/>
    <mergeCell ref="K11:K12"/>
    <mergeCell ref="I13:I14"/>
    <mergeCell ref="J13:J14"/>
    <mergeCell ref="K13:K14"/>
    <mergeCell ref="L13:L14"/>
    <mergeCell ref="M13:M14"/>
  </mergeCells>
  <hyperlinks>
    <hyperlink ref="E13" r:id="rId1" display="consultantplus://offline/ref=6E79683C346AF5B1A323BCE79BE9EA2827D1F4CBB5BBD3391105A19F21aAsCL"/>
  </hyperlinks>
  <pageMargins left="0.7" right="0.7" top="0.75" bottom="0.75" header="0.3" footer="0.3"/>
  <pageSetup paperSize="9" scale="58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62"/>
  <sheetViews>
    <sheetView tabSelected="1" view="pageBreakPreview" zoomScale="96" zoomScaleNormal="100" zoomScaleSheetLayoutView="96" workbookViewId="0">
      <pane xSplit="3" ySplit="6" topLeftCell="D7" activePane="bottomRight" state="frozen"/>
      <selection activeCell="L9" sqref="L9:L10"/>
      <selection pane="topRight" activeCell="L9" sqref="L9:L10"/>
      <selection pane="bottomLeft" activeCell="L9" sqref="L9:L10"/>
      <selection pane="bottomRight" activeCell="D7" sqref="D4:D7"/>
    </sheetView>
  </sheetViews>
  <sheetFormatPr defaultRowHeight="15" x14ac:dyDescent="0.25"/>
  <cols>
    <col min="1" max="1" width="8.28515625" customWidth="1"/>
    <col min="2" max="2" width="9.85546875" customWidth="1"/>
    <col min="3" max="3" width="24.5703125" customWidth="1"/>
    <col min="4" max="4" width="48.140625" customWidth="1"/>
    <col min="5" max="5" width="27.140625" customWidth="1"/>
    <col min="6" max="6" width="25.42578125" customWidth="1"/>
    <col min="7" max="7" width="21.7109375" customWidth="1"/>
    <col min="8" max="8" width="13.28515625" customWidth="1"/>
    <col min="9" max="9" width="13.42578125" customWidth="1"/>
    <col min="10" max="10" width="10.28515625" bestFit="1" customWidth="1"/>
  </cols>
  <sheetData>
    <row r="1" spans="1:10" x14ac:dyDescent="0.25">
      <c r="G1" t="s">
        <v>79</v>
      </c>
    </row>
    <row r="2" spans="1:10" ht="50.25" customHeight="1" x14ac:dyDescent="0.25">
      <c r="A2" s="38" t="s">
        <v>77</v>
      </c>
      <c r="B2" s="38"/>
      <c r="C2" s="38"/>
      <c r="D2" s="38"/>
      <c r="E2" s="38"/>
      <c r="F2" s="38"/>
      <c r="G2" s="38"/>
      <c r="H2" s="17"/>
      <c r="I2" s="17"/>
      <c r="J2" s="17"/>
    </row>
    <row r="3" spans="1:10" x14ac:dyDescent="0.25">
      <c r="D3" s="18" t="s">
        <v>63</v>
      </c>
    </row>
    <row r="4" spans="1:10" ht="24.75" customHeight="1" x14ac:dyDescent="0.25">
      <c r="A4" s="80" t="s">
        <v>0</v>
      </c>
      <c r="B4" s="80"/>
      <c r="C4" s="80" t="s">
        <v>18</v>
      </c>
      <c r="D4" s="80" t="s">
        <v>19</v>
      </c>
      <c r="E4" s="80" t="s">
        <v>42</v>
      </c>
      <c r="F4" s="80" t="s">
        <v>43</v>
      </c>
      <c r="G4" s="80" t="s">
        <v>44</v>
      </c>
      <c r="H4" s="1"/>
    </row>
    <row r="5" spans="1:10" ht="31.5" customHeight="1" x14ac:dyDescent="0.25">
      <c r="A5" s="80"/>
      <c r="B5" s="80"/>
      <c r="C5" s="80"/>
      <c r="D5" s="80"/>
      <c r="E5" s="80"/>
      <c r="F5" s="80"/>
      <c r="G5" s="80"/>
    </row>
    <row r="6" spans="1:10" ht="18" customHeight="1" thickBot="1" x14ac:dyDescent="0.3">
      <c r="A6" s="27" t="s">
        <v>5</v>
      </c>
      <c r="B6" s="27" t="s">
        <v>6</v>
      </c>
      <c r="C6" s="80"/>
      <c r="D6" s="80"/>
      <c r="E6" s="80"/>
      <c r="F6" s="80"/>
      <c r="G6" s="80"/>
    </row>
    <row r="7" spans="1:10" ht="15" customHeight="1" x14ac:dyDescent="0.25">
      <c r="A7" s="87">
        <v>32</v>
      </c>
      <c r="B7" s="87" t="s">
        <v>20</v>
      </c>
      <c r="C7" s="55" t="s">
        <v>46</v>
      </c>
      <c r="D7" s="26" t="s">
        <v>13</v>
      </c>
      <c r="E7" s="32">
        <f t="shared" ref="E7:F13" si="0">E17+E27</f>
        <v>2774.84</v>
      </c>
      <c r="F7" s="32">
        <f t="shared" si="0"/>
        <v>1524.84</v>
      </c>
      <c r="G7" s="32">
        <f>F7/E7*100</f>
        <v>54.952357613411941</v>
      </c>
    </row>
    <row r="8" spans="1:10" x14ac:dyDescent="0.25">
      <c r="A8" s="87"/>
      <c r="B8" s="87"/>
      <c r="C8" s="88"/>
      <c r="D8" s="2" t="s">
        <v>21</v>
      </c>
      <c r="E8" s="32">
        <f t="shared" si="0"/>
        <v>2774.84</v>
      </c>
      <c r="F8" s="32">
        <f t="shared" si="0"/>
        <v>1524.84</v>
      </c>
      <c r="G8" s="33">
        <f>F8/E8*100</f>
        <v>54.952357613411941</v>
      </c>
    </row>
    <row r="9" spans="1:10" x14ac:dyDescent="0.25">
      <c r="A9" s="87"/>
      <c r="B9" s="87"/>
      <c r="C9" s="89"/>
      <c r="D9" s="3" t="s">
        <v>22</v>
      </c>
      <c r="E9" s="32">
        <f t="shared" si="0"/>
        <v>0</v>
      </c>
      <c r="F9" s="32">
        <f t="shared" si="0"/>
        <v>0</v>
      </c>
      <c r="G9" s="33"/>
    </row>
    <row r="10" spans="1:10" ht="25.5" x14ac:dyDescent="0.25">
      <c r="A10" s="87"/>
      <c r="B10" s="87"/>
      <c r="C10" s="89"/>
      <c r="D10" s="3" t="s">
        <v>23</v>
      </c>
      <c r="E10" s="32">
        <f t="shared" si="0"/>
        <v>2761.3</v>
      </c>
      <c r="F10" s="32">
        <f t="shared" si="0"/>
        <v>1511.3</v>
      </c>
      <c r="G10" s="33">
        <f t="shared" ref="G10:G20" si="1">F10/E10*100</f>
        <v>54.731467062615422</v>
      </c>
    </row>
    <row r="11" spans="1:10" x14ac:dyDescent="0.25">
      <c r="A11" s="87"/>
      <c r="B11" s="87"/>
      <c r="C11" s="89"/>
      <c r="D11" s="3" t="s">
        <v>24</v>
      </c>
      <c r="E11" s="32">
        <f t="shared" si="0"/>
        <v>13.54</v>
      </c>
      <c r="F11" s="32">
        <f t="shared" si="0"/>
        <v>13.54</v>
      </c>
      <c r="G11" s="33">
        <f t="shared" si="1"/>
        <v>100</v>
      </c>
    </row>
    <row r="12" spans="1:10" x14ac:dyDescent="0.25">
      <c r="A12" s="87"/>
      <c r="B12" s="87"/>
      <c r="C12" s="89"/>
      <c r="D12" s="3" t="s">
        <v>25</v>
      </c>
      <c r="E12" s="32">
        <f t="shared" si="0"/>
        <v>0</v>
      </c>
      <c r="F12" s="32">
        <f t="shared" si="0"/>
        <v>0</v>
      </c>
      <c r="G12" s="33"/>
    </row>
    <row r="13" spans="1:10" ht="25.5" x14ac:dyDescent="0.25">
      <c r="A13" s="87"/>
      <c r="B13" s="87"/>
      <c r="C13" s="89"/>
      <c r="D13" s="3" t="s">
        <v>26</v>
      </c>
      <c r="E13" s="32">
        <f t="shared" si="0"/>
        <v>0</v>
      </c>
      <c r="F13" s="32">
        <f t="shared" si="0"/>
        <v>0</v>
      </c>
      <c r="G13" s="33"/>
    </row>
    <row r="14" spans="1:10" x14ac:dyDescent="0.25">
      <c r="A14" s="87"/>
      <c r="B14" s="87"/>
      <c r="C14" s="89"/>
      <c r="D14" s="3" t="s">
        <v>60</v>
      </c>
      <c r="E14" s="32"/>
      <c r="F14" s="32"/>
      <c r="G14" s="33"/>
    </row>
    <row r="15" spans="1:10" ht="25.5" x14ac:dyDescent="0.25">
      <c r="A15" s="87"/>
      <c r="B15" s="87"/>
      <c r="C15" s="89"/>
      <c r="D15" s="3" t="s">
        <v>27</v>
      </c>
      <c r="E15" s="32"/>
      <c r="F15" s="32"/>
      <c r="G15" s="33"/>
    </row>
    <row r="16" spans="1:10" ht="15.75" thickBot="1" x14ac:dyDescent="0.3">
      <c r="A16" s="87"/>
      <c r="B16" s="87"/>
      <c r="C16" s="90"/>
      <c r="D16" s="2" t="s">
        <v>28</v>
      </c>
      <c r="E16" s="32">
        <f>E26+E34</f>
        <v>0</v>
      </c>
      <c r="F16" s="32">
        <f>F26+F34</f>
        <v>0</v>
      </c>
      <c r="G16" s="33"/>
    </row>
    <row r="17" spans="1:7" x14ac:dyDescent="0.25">
      <c r="A17" s="78">
        <v>32</v>
      </c>
      <c r="B17" s="78">
        <v>1</v>
      </c>
      <c r="C17" s="79" t="s">
        <v>61</v>
      </c>
      <c r="D17" s="26" t="s">
        <v>13</v>
      </c>
      <c r="E17" s="32">
        <f>E20+E21</f>
        <v>2552.44</v>
      </c>
      <c r="F17" s="32">
        <f>F20+F21</f>
        <v>1411.84</v>
      </c>
      <c r="G17" s="34">
        <f t="shared" si="1"/>
        <v>55.313347228534262</v>
      </c>
    </row>
    <row r="18" spans="1:7" x14ac:dyDescent="0.25">
      <c r="A18" s="78"/>
      <c r="B18" s="78"/>
      <c r="C18" s="79"/>
      <c r="D18" s="2" t="s">
        <v>29</v>
      </c>
      <c r="E18" s="33">
        <f>E20+E21</f>
        <v>2552.44</v>
      </c>
      <c r="F18" s="33">
        <f>F20+F21</f>
        <v>1411.84</v>
      </c>
      <c r="G18" s="33">
        <f t="shared" si="1"/>
        <v>55.313347228534262</v>
      </c>
    </row>
    <row r="19" spans="1:7" x14ac:dyDescent="0.25">
      <c r="A19" s="78"/>
      <c r="B19" s="78"/>
      <c r="C19" s="79"/>
      <c r="D19" s="3" t="s">
        <v>22</v>
      </c>
      <c r="E19" s="33"/>
      <c r="F19" s="33"/>
      <c r="G19" s="25"/>
    </row>
    <row r="20" spans="1:7" ht="25.5" x14ac:dyDescent="0.25">
      <c r="A20" s="78"/>
      <c r="B20" s="78"/>
      <c r="C20" s="79"/>
      <c r="D20" s="3" t="s">
        <v>23</v>
      </c>
      <c r="E20" s="28">
        <f>'[1]Форма 3 за 1 пол 2019 кул '!L13</f>
        <v>2538.9</v>
      </c>
      <c r="F20" s="28">
        <f>'[1]Форма 3 за 1 пол 2019 кул '!M13</f>
        <v>1398.3</v>
      </c>
      <c r="G20" s="33">
        <f t="shared" si="1"/>
        <v>55.07503249438733</v>
      </c>
    </row>
    <row r="21" spans="1:7" x14ac:dyDescent="0.25">
      <c r="A21" s="78"/>
      <c r="B21" s="78"/>
      <c r="C21" s="79"/>
      <c r="D21" s="3" t="s">
        <v>24</v>
      </c>
      <c r="E21" s="28">
        <v>13.54</v>
      </c>
      <c r="F21" s="28">
        <v>13.54</v>
      </c>
      <c r="G21" s="28">
        <f>'[1]Форма 3 за 1 пол 2019 кул '!N15</f>
        <v>100</v>
      </c>
    </row>
    <row r="22" spans="1:7" x14ac:dyDescent="0.25">
      <c r="A22" s="78"/>
      <c r="B22" s="78"/>
      <c r="C22" s="79"/>
      <c r="D22" s="3" t="s">
        <v>25</v>
      </c>
      <c r="E22" s="28"/>
      <c r="F22" s="28"/>
      <c r="G22" s="33"/>
    </row>
    <row r="23" spans="1:7" ht="25.5" x14ac:dyDescent="0.25">
      <c r="A23" s="78"/>
      <c r="B23" s="78"/>
      <c r="C23" s="79"/>
      <c r="D23" s="3" t="s">
        <v>26</v>
      </c>
      <c r="E23" s="33"/>
      <c r="F23" s="33"/>
      <c r="G23" s="25"/>
    </row>
    <row r="24" spans="1:7" x14ac:dyDescent="0.25">
      <c r="A24" s="78"/>
      <c r="B24" s="78"/>
      <c r="C24" s="79"/>
      <c r="D24" s="3" t="s">
        <v>60</v>
      </c>
      <c r="E24" s="33"/>
      <c r="F24" s="33"/>
      <c r="G24" s="25"/>
    </row>
    <row r="25" spans="1:7" ht="25.5" x14ac:dyDescent="0.25">
      <c r="A25" s="78"/>
      <c r="B25" s="78"/>
      <c r="C25" s="79"/>
      <c r="D25" s="3" t="s">
        <v>27</v>
      </c>
      <c r="E25" s="33"/>
      <c r="F25" s="33"/>
      <c r="G25" s="25"/>
    </row>
    <row r="26" spans="1:7" x14ac:dyDescent="0.25">
      <c r="A26" s="78"/>
      <c r="B26" s="78"/>
      <c r="C26" s="79"/>
      <c r="D26" s="2" t="s">
        <v>28</v>
      </c>
      <c r="E26" s="28"/>
      <c r="F26" s="28"/>
      <c r="G26" s="33"/>
    </row>
    <row r="27" spans="1:7" ht="15" customHeight="1" x14ac:dyDescent="0.25">
      <c r="A27" s="84">
        <v>32</v>
      </c>
      <c r="B27" s="84">
        <v>2</v>
      </c>
      <c r="C27" s="81" t="s">
        <v>74</v>
      </c>
      <c r="D27" s="26" t="s">
        <v>13</v>
      </c>
      <c r="E27" s="32">
        <f>E30+E31+E34+E38+E32</f>
        <v>222.4</v>
      </c>
      <c r="F27" s="32">
        <f>F30+F31+F34+F38+F32</f>
        <v>113</v>
      </c>
      <c r="G27" s="34">
        <f>F27/E27*100</f>
        <v>50.809352517985609</v>
      </c>
    </row>
    <row r="28" spans="1:7" x14ac:dyDescent="0.25">
      <c r="A28" s="85"/>
      <c r="B28" s="85"/>
      <c r="C28" s="82"/>
      <c r="D28" s="2" t="s">
        <v>29</v>
      </c>
      <c r="E28" s="33">
        <f>E27</f>
        <v>222.4</v>
      </c>
      <c r="F28" s="33">
        <f>F27</f>
        <v>113</v>
      </c>
      <c r="G28" s="33">
        <f>F28/E28*100</f>
        <v>50.809352517985609</v>
      </c>
    </row>
    <row r="29" spans="1:7" x14ac:dyDescent="0.25">
      <c r="A29" s="85"/>
      <c r="B29" s="85"/>
      <c r="C29" s="82"/>
      <c r="D29" s="3" t="s">
        <v>22</v>
      </c>
      <c r="E29" s="33"/>
      <c r="F29" s="33"/>
      <c r="G29" s="25"/>
    </row>
    <row r="30" spans="1:7" ht="25.5" x14ac:dyDescent="0.25">
      <c r="A30" s="85"/>
      <c r="B30" s="85"/>
      <c r="C30" s="82"/>
      <c r="D30" s="3" t="s">
        <v>23</v>
      </c>
      <c r="E30" s="28">
        <f>'[1]Форма 3 за 1 пол 2019 кул '!L17</f>
        <v>222.4</v>
      </c>
      <c r="F30" s="28">
        <f>'[1]Форма 3 за 1 пол 2019 кул '!M17</f>
        <v>113</v>
      </c>
      <c r="G30" s="33">
        <f>F30/E30*100</f>
        <v>50.809352517985609</v>
      </c>
    </row>
    <row r="31" spans="1:7" ht="25.5" customHeight="1" x14ac:dyDescent="0.25">
      <c r="A31" s="85"/>
      <c r="B31" s="85"/>
      <c r="C31" s="82"/>
      <c r="D31" s="3" t="s">
        <v>24</v>
      </c>
      <c r="E31" s="28"/>
      <c r="F31" s="28"/>
      <c r="G31" s="33"/>
    </row>
    <row r="32" spans="1:7" x14ac:dyDescent="0.25">
      <c r="A32" s="85"/>
      <c r="B32" s="85"/>
      <c r="C32" s="82"/>
      <c r="D32" s="3" t="s">
        <v>25</v>
      </c>
      <c r="E32" s="28"/>
      <c r="F32" s="28"/>
      <c r="G32" s="33"/>
    </row>
    <row r="33" spans="1:7" ht="27" customHeight="1" x14ac:dyDescent="0.25">
      <c r="A33" s="85"/>
      <c r="B33" s="85"/>
      <c r="C33" s="82"/>
      <c r="D33" s="3" t="s">
        <v>26</v>
      </c>
      <c r="E33" s="33"/>
      <c r="F33" s="33"/>
      <c r="G33" s="25"/>
    </row>
    <row r="34" spans="1:7" x14ac:dyDescent="0.25">
      <c r="A34" s="85"/>
      <c r="B34" s="85"/>
      <c r="C34" s="82"/>
      <c r="D34" s="2" t="s">
        <v>28</v>
      </c>
      <c r="E34" s="35"/>
      <c r="F34" s="35"/>
      <c r="G34" s="36"/>
    </row>
    <row r="35" spans="1:7" ht="25.5" x14ac:dyDescent="0.25">
      <c r="A35" s="85"/>
      <c r="B35" s="85"/>
      <c r="C35" s="82"/>
      <c r="D35" s="2" t="s">
        <v>27</v>
      </c>
      <c r="E35" s="33"/>
      <c r="F35" s="33"/>
      <c r="G35" s="25"/>
    </row>
    <row r="36" spans="1:7" x14ac:dyDescent="0.25">
      <c r="A36" s="85"/>
      <c r="B36" s="85"/>
      <c r="C36" s="82"/>
      <c r="D36" s="3" t="s">
        <v>60</v>
      </c>
      <c r="E36" s="33"/>
      <c r="F36" s="33"/>
      <c r="G36" s="25"/>
    </row>
    <row r="37" spans="1:7" ht="25.5" x14ac:dyDescent="0.25">
      <c r="A37" s="85"/>
      <c r="B37" s="85"/>
      <c r="C37" s="82"/>
      <c r="D37" s="3" t="s">
        <v>27</v>
      </c>
      <c r="E37" s="33"/>
      <c r="F37" s="33"/>
      <c r="G37" s="25"/>
    </row>
    <row r="38" spans="1:7" x14ac:dyDescent="0.25">
      <c r="A38" s="86"/>
      <c r="B38" s="86"/>
      <c r="C38" s="83"/>
      <c r="D38" s="2" t="s">
        <v>28</v>
      </c>
      <c r="E38" s="28"/>
      <c r="F38" s="28"/>
      <c r="G38" s="33"/>
    </row>
    <row r="39" spans="1:7" x14ac:dyDescent="0.25">
      <c r="A39" s="84">
        <v>32</v>
      </c>
      <c r="B39" s="84">
        <v>3</v>
      </c>
      <c r="C39" s="81" t="s">
        <v>75</v>
      </c>
      <c r="D39" s="26" t="s">
        <v>13</v>
      </c>
      <c r="E39" s="32">
        <f>E42+E43+E46+E50+E44</f>
        <v>0</v>
      </c>
      <c r="F39" s="32">
        <f>F42+F43+F46+F50+F44</f>
        <v>0</v>
      </c>
      <c r="G39" s="34" t="e">
        <f>F39/E39*100</f>
        <v>#DIV/0!</v>
      </c>
    </row>
    <row r="40" spans="1:7" x14ac:dyDescent="0.25">
      <c r="A40" s="85"/>
      <c r="B40" s="85"/>
      <c r="C40" s="82"/>
      <c r="D40" s="2" t="s">
        <v>29</v>
      </c>
      <c r="E40" s="33">
        <f>E39</f>
        <v>0</v>
      </c>
      <c r="F40" s="33">
        <f>F39</f>
        <v>0</v>
      </c>
      <c r="G40" s="33" t="e">
        <f>F40/E40*100</f>
        <v>#DIV/0!</v>
      </c>
    </row>
    <row r="41" spans="1:7" x14ac:dyDescent="0.25">
      <c r="A41" s="85"/>
      <c r="B41" s="85"/>
      <c r="C41" s="82"/>
      <c r="D41" s="3" t="s">
        <v>22</v>
      </c>
      <c r="E41" s="33"/>
      <c r="F41" s="33"/>
      <c r="G41" s="25"/>
    </row>
    <row r="42" spans="1:7" ht="25.5" x14ac:dyDescent="0.25">
      <c r="A42" s="85"/>
      <c r="B42" s="85"/>
      <c r="C42" s="82"/>
      <c r="D42" s="3" t="s">
        <v>23</v>
      </c>
      <c r="E42" s="28">
        <f>'[1]Форма 3 за 1 пол 2019 кул '!L41</f>
        <v>0</v>
      </c>
      <c r="F42" s="28">
        <f>'[1]Форма 3 за 1 пол 2019 кул '!M41</f>
        <v>0</v>
      </c>
      <c r="G42" s="33" t="e">
        <f>F42/E42*100</f>
        <v>#DIV/0!</v>
      </c>
    </row>
    <row r="43" spans="1:7" x14ac:dyDescent="0.25">
      <c r="A43" s="85"/>
      <c r="B43" s="85"/>
      <c r="C43" s="82"/>
      <c r="D43" s="3" t="s">
        <v>24</v>
      </c>
      <c r="E43" s="28"/>
      <c r="F43" s="28"/>
      <c r="G43" s="33"/>
    </row>
    <row r="44" spans="1:7" x14ac:dyDescent="0.25">
      <c r="A44" s="85"/>
      <c r="B44" s="85"/>
      <c r="C44" s="82"/>
      <c r="D44" s="3" t="s">
        <v>25</v>
      </c>
      <c r="E44" s="28"/>
      <c r="F44" s="28"/>
      <c r="G44" s="33"/>
    </row>
    <row r="45" spans="1:7" ht="25.5" x14ac:dyDescent="0.25">
      <c r="A45" s="85"/>
      <c r="B45" s="85"/>
      <c r="C45" s="82"/>
      <c r="D45" s="3" t="s">
        <v>26</v>
      </c>
      <c r="E45" s="33"/>
      <c r="F45" s="33"/>
      <c r="G45" s="25"/>
    </row>
    <row r="46" spans="1:7" x14ac:dyDescent="0.25">
      <c r="A46" s="85"/>
      <c r="B46" s="85"/>
      <c r="C46" s="82"/>
      <c r="D46" s="2" t="s">
        <v>28</v>
      </c>
      <c r="E46" s="35"/>
      <c r="F46" s="35"/>
      <c r="G46" s="36"/>
    </row>
    <row r="47" spans="1:7" ht="25.5" x14ac:dyDescent="0.25">
      <c r="A47" s="85"/>
      <c r="B47" s="85"/>
      <c r="C47" s="82"/>
      <c r="D47" s="2" t="s">
        <v>27</v>
      </c>
      <c r="E47" s="33"/>
      <c r="F47" s="33"/>
      <c r="G47" s="25"/>
    </row>
    <row r="48" spans="1:7" x14ac:dyDescent="0.25">
      <c r="A48" s="85"/>
      <c r="B48" s="85"/>
      <c r="C48" s="82"/>
      <c r="D48" s="3" t="s">
        <v>60</v>
      </c>
      <c r="E48" s="33"/>
      <c r="F48" s="33"/>
      <c r="G48" s="25"/>
    </row>
    <row r="49" spans="1:7" ht="25.5" x14ac:dyDescent="0.25">
      <c r="A49" s="85"/>
      <c r="B49" s="85"/>
      <c r="C49" s="82"/>
      <c r="D49" s="3" t="s">
        <v>27</v>
      </c>
      <c r="E49" s="33"/>
      <c r="F49" s="33"/>
      <c r="G49" s="25"/>
    </row>
    <row r="50" spans="1:7" x14ac:dyDescent="0.25">
      <c r="A50" s="86"/>
      <c r="B50" s="86"/>
      <c r="C50" s="83"/>
      <c r="D50" s="2" t="s">
        <v>28</v>
      </c>
      <c r="E50" s="28"/>
      <c r="F50" s="28"/>
      <c r="G50" s="33"/>
    </row>
    <row r="51" spans="1:7" x14ac:dyDescent="0.25">
      <c r="A51" s="84">
        <v>32</v>
      </c>
      <c r="B51" s="84">
        <v>4</v>
      </c>
      <c r="C51" s="81" t="s">
        <v>62</v>
      </c>
      <c r="D51" s="26" t="s">
        <v>13</v>
      </c>
      <c r="E51" s="32">
        <f>E54+E55+E58+E62+E56</f>
        <v>0</v>
      </c>
      <c r="F51" s="32">
        <f>F54+F55+F58+F62+F56</f>
        <v>0</v>
      </c>
      <c r="G51" s="34" t="e">
        <f>F51/E51*100</f>
        <v>#DIV/0!</v>
      </c>
    </row>
    <row r="52" spans="1:7" x14ac:dyDescent="0.25">
      <c r="A52" s="85"/>
      <c r="B52" s="85"/>
      <c r="C52" s="82"/>
      <c r="D52" s="2" t="s">
        <v>29</v>
      </c>
      <c r="E52" s="33">
        <f>E51</f>
        <v>0</v>
      </c>
      <c r="F52" s="33">
        <f>F51</f>
        <v>0</v>
      </c>
      <c r="G52" s="33" t="e">
        <f>F52/E52*100</f>
        <v>#DIV/0!</v>
      </c>
    </row>
    <row r="53" spans="1:7" x14ac:dyDescent="0.25">
      <c r="A53" s="85"/>
      <c r="B53" s="85"/>
      <c r="C53" s="82"/>
      <c r="D53" s="3" t="s">
        <v>22</v>
      </c>
      <c r="E53" s="33"/>
      <c r="F53" s="33"/>
      <c r="G53" s="25"/>
    </row>
    <row r="54" spans="1:7" ht="25.5" x14ac:dyDescent="0.25">
      <c r="A54" s="85"/>
      <c r="B54" s="85"/>
      <c r="C54" s="82"/>
      <c r="D54" s="3" t="s">
        <v>23</v>
      </c>
      <c r="E54" s="28">
        <f>'[1]Форма 3 за 1 пол 2019 кул '!L53</f>
        <v>0</v>
      </c>
      <c r="F54" s="28">
        <f>'[1]Форма 3 за 1 пол 2019 кул '!M53</f>
        <v>0</v>
      </c>
      <c r="G54" s="33" t="e">
        <f>F54/E54*100</f>
        <v>#DIV/0!</v>
      </c>
    </row>
    <row r="55" spans="1:7" x14ac:dyDescent="0.25">
      <c r="A55" s="85"/>
      <c r="B55" s="85"/>
      <c r="C55" s="82"/>
      <c r="D55" s="3" t="s">
        <v>24</v>
      </c>
      <c r="E55" s="28"/>
      <c r="F55" s="28"/>
      <c r="G55" s="33"/>
    </row>
    <row r="56" spans="1:7" x14ac:dyDescent="0.25">
      <c r="A56" s="85"/>
      <c r="B56" s="85"/>
      <c r="C56" s="82"/>
      <c r="D56" s="3" t="s">
        <v>25</v>
      </c>
      <c r="E56" s="28"/>
      <c r="F56" s="28"/>
      <c r="G56" s="33"/>
    </row>
    <row r="57" spans="1:7" ht="25.5" x14ac:dyDescent="0.25">
      <c r="A57" s="85"/>
      <c r="B57" s="85"/>
      <c r="C57" s="82"/>
      <c r="D57" s="3" t="s">
        <v>26</v>
      </c>
      <c r="E57" s="33"/>
      <c r="F57" s="33"/>
      <c r="G57" s="25"/>
    </row>
    <row r="58" spans="1:7" x14ac:dyDescent="0.25">
      <c r="A58" s="85"/>
      <c r="B58" s="85"/>
      <c r="C58" s="82"/>
      <c r="D58" s="2" t="s">
        <v>28</v>
      </c>
      <c r="E58" s="35"/>
      <c r="F58" s="35"/>
      <c r="G58" s="36"/>
    </row>
    <row r="59" spans="1:7" ht="25.5" x14ac:dyDescent="0.25">
      <c r="A59" s="85"/>
      <c r="B59" s="85"/>
      <c r="C59" s="82"/>
      <c r="D59" s="2" t="s">
        <v>27</v>
      </c>
      <c r="E59" s="33"/>
      <c r="F59" s="33"/>
      <c r="G59" s="25"/>
    </row>
    <row r="60" spans="1:7" x14ac:dyDescent="0.25">
      <c r="A60" s="85"/>
      <c r="B60" s="85"/>
      <c r="C60" s="82"/>
      <c r="D60" s="3" t="s">
        <v>60</v>
      </c>
      <c r="E60" s="33"/>
      <c r="F60" s="33"/>
      <c r="G60" s="25"/>
    </row>
    <row r="61" spans="1:7" ht="25.5" x14ac:dyDescent="0.25">
      <c r="A61" s="85"/>
      <c r="B61" s="85"/>
      <c r="C61" s="82"/>
      <c r="D61" s="3" t="s">
        <v>27</v>
      </c>
      <c r="E61" s="33"/>
      <c r="F61" s="33"/>
      <c r="G61" s="25"/>
    </row>
    <row r="62" spans="1:7" x14ac:dyDescent="0.25">
      <c r="A62" s="86"/>
      <c r="B62" s="86"/>
      <c r="C62" s="83"/>
      <c r="D62" s="2" t="s">
        <v>28</v>
      </c>
      <c r="E62" s="28"/>
      <c r="F62" s="28"/>
      <c r="G62" s="33"/>
    </row>
  </sheetData>
  <mergeCells count="22">
    <mergeCell ref="A2:G2"/>
    <mergeCell ref="A4:B5"/>
    <mergeCell ref="C4:C6"/>
    <mergeCell ref="D4:D6"/>
    <mergeCell ref="E4:E6"/>
    <mergeCell ref="F4:F6"/>
    <mergeCell ref="G4:G6"/>
    <mergeCell ref="A27:A38"/>
    <mergeCell ref="B27:B38"/>
    <mergeCell ref="C27:C38"/>
    <mergeCell ref="A7:A16"/>
    <mergeCell ref="B7:B16"/>
    <mergeCell ref="C7:C16"/>
    <mergeCell ref="A17:A26"/>
    <mergeCell ref="B17:B26"/>
    <mergeCell ref="C17:C26"/>
    <mergeCell ref="A39:A50"/>
    <mergeCell ref="B39:B50"/>
    <mergeCell ref="C39:C50"/>
    <mergeCell ref="A51:A62"/>
    <mergeCell ref="B51:B62"/>
    <mergeCell ref="C51:C62"/>
  </mergeCells>
  <pageMargins left="0.7" right="0.7" top="0.75" bottom="0.75" header="0.3" footer="0.3"/>
  <pageSetup paperSize="9" scale="79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8,9 за 2019 кул </vt:lpstr>
      <vt:lpstr>Прил 10 за 2019 кул</vt:lpstr>
      <vt:lpstr>'Прил 8,9 за 2019 кул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2020-10-16T11:22:14Z</dcterms:modified>
</cp:coreProperties>
</file>